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edah Perentas" sheetId="1" r:id="rId1"/>
    <sheet name="Gambarajah" sheetId="2" r:id="rId2"/>
    <sheet name="Sheet3" sheetId="3" r:id="rId3"/>
  </sheets>
  <definedNames>
    <definedName name="_xlnm.Print_Area" localSheetId="0">'Kaedah Perentas'!$A$3:$M$41</definedName>
  </definedNames>
  <calcPr fullCalcOnLoad="1"/>
</workbook>
</file>

<file path=xl/sharedStrings.xml><?xml version="1.0" encoding="utf-8"?>
<sst xmlns="http://schemas.openxmlformats.org/spreadsheetml/2006/main" count="64" uniqueCount="60">
  <si>
    <t>Previous tp Running Distance</t>
  </si>
  <si>
    <t>Distance previous tp to IP</t>
  </si>
  <si>
    <t>I/2</t>
  </si>
  <si>
    <t>RD tp 1</t>
  </si>
  <si>
    <t>RD tp 2</t>
  </si>
  <si>
    <t>Tajuk :</t>
  </si>
  <si>
    <t>Tarikh :</t>
  </si>
  <si>
    <t>Data Input Lengkung Bulat</t>
  </si>
  <si>
    <t>Jejari Lengkung Bulat</t>
  </si>
  <si>
    <t>Bering Tangen 1</t>
  </si>
  <si>
    <t>Bering Tangen 2</t>
  </si>
  <si>
    <t>( c )</t>
  </si>
  <si>
    <t>( TB1 )</t>
  </si>
  <si>
    <t>( TB2 )</t>
  </si>
  <si>
    <t>( R )</t>
  </si>
  <si>
    <t>( RDTP0 )</t>
  </si>
  <si>
    <t>( dist )</t>
  </si>
  <si>
    <t>( TB2 - TB1 )</t>
  </si>
  <si>
    <t>( I/2 )</t>
  </si>
  <si>
    <t>( t )</t>
  </si>
  <si>
    <t>( a )</t>
  </si>
  <si>
    <t>( dist - t )</t>
  </si>
  <si>
    <t>( RDTP0 + ( dist tp to tp ))</t>
  </si>
  <si>
    <t>( RDTP1 + a )</t>
  </si>
  <si>
    <t>Nilai Masukan Bering Dalam Unit Pecahan</t>
  </si>
  <si>
    <t>Sudut Pesongan ( I )</t>
  </si>
  <si>
    <t>Panjang Garis Tangen</t>
  </si>
  <si>
    <t>Panjang Perentas</t>
  </si>
  <si>
    <t>Panjang Lengkung Bulat</t>
  </si>
  <si>
    <t>Jarak TP Ke TP</t>
  </si>
  <si>
    <t>radian</t>
  </si>
  <si>
    <t>( radian )</t>
  </si>
  <si>
    <t>Sudut</t>
  </si>
  <si>
    <t>1/2 Sudut</t>
  </si>
  <si>
    <t>Kumulatif</t>
  </si>
  <si>
    <t>Perentas</t>
  </si>
  <si>
    <t>L Bulat</t>
  </si>
  <si>
    <t>Jarak</t>
  </si>
  <si>
    <t>Rantaian</t>
  </si>
  <si>
    <t>Bering</t>
  </si>
  <si>
    <t>d</t>
  </si>
  <si>
    <t>m</t>
  </si>
  <si>
    <t>s</t>
  </si>
  <si>
    <t>Nota :</t>
  </si>
  <si>
    <t>Bengkel Ukur Kejuruteraan, Jabatan Kejuruteraan Awam, Politeknik Port Dickson, Km 14 Jalan Pantai, 71050 SiRusa, Negeri Sembilan Darul Khusus</t>
  </si>
  <si>
    <t>Azlan Yahya PPD</t>
  </si>
  <si>
    <t>*Program ini mampu menghitung lengkung bulat pada skala</t>
  </si>
  <si>
    <t>yang lebih besar, bagaimanapun kaedah perentas ini lazimnya</t>
  </si>
  <si>
    <t>hanya digunakan pada lengkung yang kecil. Andainya masih</t>
  </si>
  <si>
    <t>perlu menambah ruangan hitungan, maka hanya copy dan</t>
  </si>
  <si>
    <t>paste mengikut bilangan titik rantaian yang sesuai kerana</t>
  </si>
  <si>
    <t>*Segala komen bagi tujuan penambahbaikan sangat</t>
  </si>
  <si>
    <t>dialu-alukan dengan menghubungi &lt;azlanppd@yahoo.com&gt;</t>
  </si>
  <si>
    <t>*Mungkin akan terdapat kekeliruan bagi pengunaan Bahasa</t>
  </si>
  <si>
    <t>Malaysia oleh itu singkatan BI diharap dapat membantu.</t>
  </si>
  <si>
    <t>data kumulatifnya.</t>
  </si>
  <si>
    <t>*Masukkan data dalam petak warna kuning sahaja.</t>
  </si>
  <si>
    <t>Kiraan Lengkung Bulat Ufuk ( Kaedah Garis Perentas ) Berdasarkan Pemancangan Tanda Dari Titik Tangen Menggunakan Teodolit / EDM</t>
  </si>
  <si>
    <t>*Contoh : 50 30 00  = 50.500000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</si>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</sst>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\-mmm\-yyyy"/>
    <numFmt numFmtId="167" formatCode="d\ mmm\ yyyy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8" xfId="0" applyFill="1" applyBorder="1" applyAlignment="1">
      <alignment/>
    </xf>
    <xf numFmtId="0" fontId="7" fillId="6" borderId="6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right" indent="1"/>
    </xf>
    <xf numFmtId="0" fontId="0" fillId="5" borderId="15" xfId="0" applyFill="1" applyBorder="1" applyAlignment="1">
      <alignment horizontal="right" indent="1"/>
    </xf>
    <xf numFmtId="0" fontId="0" fillId="7" borderId="9" xfId="0" applyFill="1" applyBorder="1" applyAlignment="1">
      <alignment horizontal="right" indent="1"/>
    </xf>
    <xf numFmtId="0" fontId="3" fillId="4" borderId="14" xfId="0" applyFont="1" applyFill="1" applyBorder="1" applyAlignment="1">
      <alignment horizontal="right" indent="1"/>
    </xf>
    <xf numFmtId="164" fontId="3" fillId="4" borderId="14" xfId="0" applyNumberFormat="1" applyFont="1" applyFill="1" applyBorder="1" applyAlignment="1">
      <alignment horizontal="right" indent="1"/>
    </xf>
    <xf numFmtId="164" fontId="3" fillId="4" borderId="15" xfId="0" applyNumberFormat="1" applyFont="1" applyFill="1" applyBorder="1" applyAlignment="1">
      <alignment horizontal="right" indent="1"/>
    </xf>
    <xf numFmtId="0" fontId="0" fillId="7" borderId="19" xfId="0" applyFill="1" applyBorder="1" applyAlignment="1">
      <alignment horizontal="right" indent="1"/>
    </xf>
    <xf numFmtId="167" fontId="2" fillId="2" borderId="0" xfId="0" applyNumberFormat="1" applyFont="1" applyFill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" fillId="9" borderId="25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2" fillId="5" borderId="25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3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15</xdr:row>
      <xdr:rowOff>85725</xdr:rowOff>
    </xdr:from>
    <xdr:to>
      <xdr:col>4</xdr:col>
      <xdr:colOff>523875</xdr:colOff>
      <xdr:row>15</xdr:row>
      <xdr:rowOff>85725</xdr:rowOff>
    </xdr:to>
    <xdr:sp>
      <xdr:nvSpPr>
        <xdr:cNvPr id="1" name="Line 3"/>
        <xdr:cNvSpPr>
          <a:spLocks/>
        </xdr:cNvSpPr>
      </xdr:nvSpPr>
      <xdr:spPr>
        <a:xfrm>
          <a:off x="4295775" y="2600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85725</xdr:rowOff>
    </xdr:from>
    <xdr:to>
      <xdr:col>4</xdr:col>
      <xdr:colOff>504825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 flipH="1">
          <a:off x="4248150" y="1428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85725</xdr:rowOff>
    </xdr:from>
    <xdr:to>
      <xdr:col>4</xdr:col>
      <xdr:colOff>504825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 flipH="1">
          <a:off x="4248150" y="1590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76200</xdr:rowOff>
    </xdr:from>
    <xdr:to>
      <xdr:col>4</xdr:col>
      <xdr:colOff>533400</xdr:colOff>
      <xdr:row>16</xdr:row>
      <xdr:rowOff>76200</xdr:rowOff>
    </xdr:to>
    <xdr:sp>
      <xdr:nvSpPr>
        <xdr:cNvPr id="4" name="Line 10"/>
        <xdr:cNvSpPr>
          <a:spLocks/>
        </xdr:cNvSpPr>
      </xdr:nvSpPr>
      <xdr:spPr>
        <a:xfrm>
          <a:off x="4305300" y="2752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75" zoomScaleNormal="75" workbookViewId="0" topLeftCell="A1">
      <selection activeCell="L14" sqref="L14"/>
    </sheetView>
  </sheetViews>
  <sheetFormatPr defaultColWidth="9.140625" defaultRowHeight="12.75"/>
  <cols>
    <col min="1" max="1" width="3.8515625" style="0" customWidth="1"/>
    <col min="2" max="2" width="28.57421875" style="0" customWidth="1"/>
    <col min="3" max="3" width="21.00390625" style="0" customWidth="1"/>
    <col min="4" max="4" width="9.8515625" style="0" customWidth="1"/>
    <col min="10" max="11" width="10.57421875" style="0" customWidth="1"/>
    <col min="12" max="12" width="10.7109375" style="0" customWidth="1"/>
    <col min="13" max="13" width="6.421875" style="0" customWidth="1"/>
  </cols>
  <sheetData>
    <row r="1" spans="1:1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thickBot="1">
      <c r="A2" s="1"/>
      <c r="B2" s="12" t="s">
        <v>5</v>
      </c>
      <c r="C2" s="63"/>
      <c r="D2" s="64"/>
      <c r="E2" s="64"/>
      <c r="F2" s="64"/>
      <c r="G2" s="64"/>
      <c r="H2" s="65"/>
      <c r="I2" s="1"/>
      <c r="J2" s="2" t="s">
        <v>6</v>
      </c>
      <c r="K2" s="47">
        <f ca="1">NOW()</f>
        <v>37784.67637291666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72" t="s">
        <v>57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1"/>
    </row>
    <row r="5" spans="1:13" ht="12.75">
      <c r="A5" s="1"/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3"/>
      <c r="L5" s="1"/>
      <c r="M5" s="1"/>
    </row>
    <row r="6" spans="1:1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1"/>
      <c r="B7" s="66" t="s">
        <v>7</v>
      </c>
      <c r="C7" s="67"/>
      <c r="D7" s="68"/>
      <c r="E7" s="1"/>
      <c r="F7" s="1"/>
      <c r="G7" s="1"/>
      <c r="H7" s="1"/>
      <c r="I7" s="1"/>
      <c r="J7" s="1"/>
      <c r="K7" s="1"/>
      <c r="L7" s="1"/>
      <c r="M7" s="1"/>
    </row>
    <row r="8" spans="1:13" ht="13.5" thickBot="1">
      <c r="A8" s="1"/>
      <c r="B8" s="69"/>
      <c r="C8" s="70"/>
      <c r="D8" s="7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3" t="s">
        <v>9</v>
      </c>
      <c r="C9" s="6" t="s">
        <v>12</v>
      </c>
      <c r="D9" s="40">
        <v>60</v>
      </c>
      <c r="E9" s="1"/>
      <c r="F9" s="73" t="s">
        <v>24</v>
      </c>
      <c r="G9" s="74"/>
      <c r="H9" s="74"/>
      <c r="I9" s="75"/>
      <c r="J9" s="4"/>
      <c r="K9" s="1"/>
      <c r="L9" s="1"/>
      <c r="M9" s="1"/>
    </row>
    <row r="10" spans="1:13" ht="13.5" thickBot="1">
      <c r="A10" s="1"/>
      <c r="B10" s="13" t="s">
        <v>10</v>
      </c>
      <c r="C10" s="6" t="s">
        <v>13</v>
      </c>
      <c r="D10" s="40">
        <v>87</v>
      </c>
      <c r="E10" s="1"/>
      <c r="F10" s="54" t="s">
        <v>58</v>
      </c>
      <c r="G10" s="55"/>
      <c r="H10" s="55"/>
      <c r="I10" s="56"/>
      <c r="J10" s="1"/>
      <c r="K10" s="1"/>
      <c r="L10" s="1"/>
      <c r="M10" s="1"/>
    </row>
    <row r="11" spans="1:13" ht="13.5" thickBot="1">
      <c r="A11" s="1"/>
      <c r="B11" s="16" t="s">
        <v>8</v>
      </c>
      <c r="C11" s="17" t="s">
        <v>14</v>
      </c>
      <c r="D11" s="41">
        <v>210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36"/>
      <c r="C12" s="35"/>
      <c r="D12" s="42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4" t="s">
        <v>0</v>
      </c>
      <c r="C13" s="6" t="s">
        <v>15</v>
      </c>
      <c r="D13" s="40">
        <v>1000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3.5" thickBot="1">
      <c r="A14" s="1"/>
      <c r="B14" s="37" t="s">
        <v>1</v>
      </c>
      <c r="C14" s="17" t="s">
        <v>16</v>
      </c>
      <c r="D14" s="41">
        <v>300.55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3.5" thickBot="1">
      <c r="A15" s="1"/>
      <c r="B15" s="36"/>
      <c r="C15" s="35"/>
      <c r="D15" s="42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3" t="s">
        <v>25</v>
      </c>
      <c r="C16" s="6" t="s">
        <v>17</v>
      </c>
      <c r="D16" s="43">
        <f>D10-D9</f>
        <v>27</v>
      </c>
      <c r="E16" s="1"/>
      <c r="F16" s="18">
        <f>D16*PI()/180</f>
        <v>0.47123889803846897</v>
      </c>
      <c r="G16" s="19" t="s">
        <v>30</v>
      </c>
      <c r="H16" s="1"/>
      <c r="I16" s="1"/>
      <c r="J16" s="1"/>
      <c r="K16" s="1"/>
      <c r="L16" s="1"/>
      <c r="M16" s="1"/>
    </row>
    <row r="17" spans="1:13" ht="13.5" thickBot="1">
      <c r="A17" s="1"/>
      <c r="B17" s="13" t="s">
        <v>2</v>
      </c>
      <c r="C17" s="6" t="s">
        <v>18</v>
      </c>
      <c r="D17" s="43">
        <f>D16/2</f>
        <v>13.5</v>
      </c>
      <c r="E17" s="1"/>
      <c r="F17" s="20">
        <f>D17*PI()/180</f>
        <v>0.23561944901923448</v>
      </c>
      <c r="G17" s="21" t="s">
        <v>30</v>
      </c>
      <c r="H17" s="1"/>
      <c r="I17" s="1"/>
      <c r="J17" s="1"/>
      <c r="K17" s="1"/>
      <c r="L17" s="1"/>
      <c r="M17" s="1"/>
    </row>
    <row r="18" spans="1:16" ht="12.75">
      <c r="A18" s="1"/>
      <c r="B18" s="13" t="s">
        <v>26</v>
      </c>
      <c r="C18" s="6" t="s">
        <v>19</v>
      </c>
      <c r="D18" s="44">
        <f>D11*TAN(F17)</f>
        <v>50.41653940682436</v>
      </c>
      <c r="E18" s="1"/>
      <c r="F18" s="1"/>
      <c r="G18" s="1"/>
      <c r="H18" s="1"/>
      <c r="I18" s="1"/>
      <c r="J18" s="1"/>
      <c r="K18" s="1"/>
      <c r="L18" s="1"/>
      <c r="M18" s="1"/>
      <c r="P18" t="s">
        <v>59</v>
      </c>
    </row>
    <row r="19" spans="1:13" ht="12.75">
      <c r="A19" s="1"/>
      <c r="B19" s="13" t="s">
        <v>27</v>
      </c>
      <c r="C19" s="6" t="s">
        <v>11</v>
      </c>
      <c r="D19" s="44">
        <f>D11*2*SIN(F17)</f>
        <v>98.04705281948027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3.5" thickBot="1">
      <c r="A20" s="1"/>
      <c r="B20" s="16" t="s">
        <v>28</v>
      </c>
      <c r="C20" s="17" t="s">
        <v>20</v>
      </c>
      <c r="D20" s="45">
        <f>F16*D11</f>
        <v>98.96016858807849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33"/>
      <c r="C21" s="34"/>
      <c r="D21" s="46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5" t="s">
        <v>29</v>
      </c>
      <c r="C22" s="7" t="s">
        <v>21</v>
      </c>
      <c r="D22" s="44">
        <f>D14-D18</f>
        <v>250.13346059317564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4" t="s">
        <v>3</v>
      </c>
      <c r="C23" s="6" t="s">
        <v>22</v>
      </c>
      <c r="D23" s="44">
        <f>D13+D22</f>
        <v>1250.1334605931756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3.5" thickBot="1">
      <c r="A24" s="1"/>
      <c r="B24" s="37" t="s">
        <v>4</v>
      </c>
      <c r="C24" s="17" t="s">
        <v>23</v>
      </c>
      <c r="D24" s="45">
        <f>D23+D20</f>
        <v>1349.093629181254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59" t="s">
        <v>43</v>
      </c>
      <c r="C26" s="60"/>
      <c r="D26" s="22" t="s">
        <v>37</v>
      </c>
      <c r="E26" s="23" t="s">
        <v>36</v>
      </c>
      <c r="F26" s="23" t="s">
        <v>32</v>
      </c>
      <c r="G26" s="23" t="s">
        <v>33</v>
      </c>
      <c r="H26" s="23"/>
      <c r="I26" s="23" t="s">
        <v>32</v>
      </c>
      <c r="J26" s="77" t="s">
        <v>39</v>
      </c>
      <c r="K26" s="78"/>
      <c r="L26" s="48"/>
      <c r="M26" s="1"/>
    </row>
    <row r="27" spans="1:13" ht="13.5" thickBot="1">
      <c r="A27" s="1"/>
      <c r="B27" s="61"/>
      <c r="C27" s="62"/>
      <c r="D27" s="24" t="s">
        <v>38</v>
      </c>
      <c r="E27" s="8" t="s">
        <v>34</v>
      </c>
      <c r="F27" s="8" t="s">
        <v>31</v>
      </c>
      <c r="G27" s="8" t="s">
        <v>31</v>
      </c>
      <c r="H27" s="8" t="s">
        <v>35</v>
      </c>
      <c r="I27" s="8" t="s">
        <v>34</v>
      </c>
      <c r="J27" s="38" t="s">
        <v>40</v>
      </c>
      <c r="K27" s="38" t="s">
        <v>41</v>
      </c>
      <c r="L27" s="39" t="s">
        <v>42</v>
      </c>
      <c r="M27" s="1"/>
    </row>
    <row r="28" spans="1:13" ht="12.75">
      <c r="A28" s="1"/>
      <c r="B28" s="57" t="s">
        <v>56</v>
      </c>
      <c r="C28" s="58"/>
      <c r="D28" s="25">
        <f>D23</f>
        <v>1250.1334605931756</v>
      </c>
      <c r="E28" s="9">
        <f>D28-$D$28</f>
        <v>0</v>
      </c>
      <c r="F28" s="10">
        <f>E28/$D$11</f>
        <v>0</v>
      </c>
      <c r="G28" s="10">
        <f>F28/2</f>
        <v>0</v>
      </c>
      <c r="H28" s="9">
        <f>$D$11*2*SIN(G28)</f>
        <v>0</v>
      </c>
      <c r="I28" s="11">
        <f>G28*180/PI()</f>
        <v>0</v>
      </c>
      <c r="J28" s="10">
        <f>INT(I28)</f>
        <v>0</v>
      </c>
      <c r="K28" s="10">
        <f>INT((I28-J28)*60)</f>
        <v>0</v>
      </c>
      <c r="L28" s="26">
        <f>(I28-J28-K28/60)*3600</f>
        <v>0</v>
      </c>
      <c r="M28" s="1"/>
    </row>
    <row r="29" spans="1:13" ht="12.75">
      <c r="A29" s="1"/>
      <c r="B29" s="49" t="s">
        <v>46</v>
      </c>
      <c r="C29" s="50"/>
      <c r="D29" s="27">
        <v>1260</v>
      </c>
      <c r="E29" s="9">
        <f aca="true" t="shared" si="0" ref="E29:E38">D29-$D$28</f>
        <v>9.866539406824359</v>
      </c>
      <c r="F29" s="10">
        <f aca="true" t="shared" si="1" ref="F29:F38">E29/$D$11</f>
        <v>0.046983520984877895</v>
      </c>
      <c r="G29" s="10">
        <f aca="true" t="shared" si="2" ref="G29:G38">F29/2</f>
        <v>0.023491760492438948</v>
      </c>
      <c r="H29" s="9">
        <f aca="true" t="shared" si="3" ref="H29:H38">$D$11*2*SIN(G29)</f>
        <v>9.86563193583599</v>
      </c>
      <c r="I29" s="11">
        <f aca="true" t="shared" si="4" ref="I29:I38">G29*180/PI()</f>
        <v>1.34597872954892</v>
      </c>
      <c r="J29" s="10">
        <f aca="true" t="shared" si="5" ref="J29:J38">INT(I29)</f>
        <v>1</v>
      </c>
      <c r="K29" s="10">
        <f aca="true" t="shared" si="6" ref="K29:K38">INT((I29-J29)*60)</f>
        <v>20</v>
      </c>
      <c r="L29" s="26">
        <f aca="true" t="shared" si="7" ref="L29:L38">(I29-J29-K29/60)*3600</f>
        <v>45.52342637611228</v>
      </c>
      <c r="M29" s="1"/>
    </row>
    <row r="30" spans="1:13" ht="12.75">
      <c r="A30" s="1"/>
      <c r="B30" s="49" t="s">
        <v>47</v>
      </c>
      <c r="C30" s="50"/>
      <c r="D30" s="27">
        <v>1270</v>
      </c>
      <c r="E30" s="9">
        <f t="shared" si="0"/>
        <v>19.86653940682436</v>
      </c>
      <c r="F30" s="10">
        <f t="shared" si="1"/>
        <v>0.09460256860392552</v>
      </c>
      <c r="G30" s="10">
        <f t="shared" si="2"/>
        <v>0.04730128430196276</v>
      </c>
      <c r="H30" s="9">
        <f t="shared" si="3"/>
        <v>19.859131964936573</v>
      </c>
      <c r="I30" s="11">
        <f t="shared" si="4"/>
        <v>2.7101639560508803</v>
      </c>
      <c r="J30" s="10">
        <f t="shared" si="5"/>
        <v>2</v>
      </c>
      <c r="K30" s="10">
        <f t="shared" si="6"/>
        <v>42</v>
      </c>
      <c r="L30" s="26">
        <f t="shared" si="7"/>
        <v>36.59024178316939</v>
      </c>
      <c r="M30" s="1"/>
    </row>
    <row r="31" spans="1:13" ht="12.75">
      <c r="A31" s="1"/>
      <c r="B31" s="49" t="s">
        <v>48</v>
      </c>
      <c r="C31" s="50"/>
      <c r="D31" s="27">
        <v>1280</v>
      </c>
      <c r="E31" s="9">
        <f t="shared" si="0"/>
        <v>29.86653940682436</v>
      </c>
      <c r="F31" s="10">
        <f t="shared" si="1"/>
        <v>0.14222161622297314</v>
      </c>
      <c r="G31" s="10">
        <f t="shared" si="2"/>
        <v>0.07111080811148657</v>
      </c>
      <c r="H31" s="9">
        <f t="shared" si="3"/>
        <v>29.84137451455016</v>
      </c>
      <c r="I31" s="11">
        <f t="shared" si="4"/>
        <v>4.07434918255284</v>
      </c>
      <c r="J31" s="10">
        <f t="shared" si="5"/>
        <v>4</v>
      </c>
      <c r="K31" s="10">
        <f t="shared" si="6"/>
        <v>4</v>
      </c>
      <c r="L31" s="26">
        <f t="shared" si="7"/>
        <v>27.657057190224638</v>
      </c>
      <c r="M31" s="1"/>
    </row>
    <row r="32" spans="1:13" ht="12.75">
      <c r="A32" s="1"/>
      <c r="B32" s="49" t="s">
        <v>49</v>
      </c>
      <c r="C32" s="50"/>
      <c r="D32" s="27">
        <v>1290</v>
      </c>
      <c r="E32" s="9">
        <f t="shared" si="0"/>
        <v>39.86653940682436</v>
      </c>
      <c r="F32" s="10">
        <f t="shared" si="1"/>
        <v>0.18984066384202075</v>
      </c>
      <c r="G32" s="10">
        <f t="shared" si="2"/>
        <v>0.09492033192101038</v>
      </c>
      <c r="H32" s="9">
        <f t="shared" si="3"/>
        <v>39.80670098434443</v>
      </c>
      <c r="I32" s="11">
        <f t="shared" si="4"/>
        <v>5.4385344090548005</v>
      </c>
      <c r="J32" s="10">
        <f t="shared" si="5"/>
        <v>5</v>
      </c>
      <c r="K32" s="10">
        <f t="shared" si="6"/>
        <v>26</v>
      </c>
      <c r="L32" s="26">
        <f t="shared" si="7"/>
        <v>18.723872597281588</v>
      </c>
      <c r="M32" s="1"/>
    </row>
    <row r="33" spans="1:13" ht="12.75">
      <c r="A33" s="1"/>
      <c r="B33" s="49" t="s">
        <v>50</v>
      </c>
      <c r="C33" s="50"/>
      <c r="D33" s="27">
        <v>1300</v>
      </c>
      <c r="E33" s="9">
        <f t="shared" si="0"/>
        <v>49.86653940682436</v>
      </c>
      <c r="F33" s="10">
        <f t="shared" si="1"/>
        <v>0.23745971146106837</v>
      </c>
      <c r="G33" s="10">
        <f t="shared" si="2"/>
        <v>0.11872985573053418</v>
      </c>
      <c r="H33" s="9">
        <f t="shared" si="3"/>
        <v>49.74946236314846</v>
      </c>
      <c r="I33" s="11">
        <f t="shared" si="4"/>
        <v>6.80271963555676</v>
      </c>
      <c r="J33" s="10">
        <f t="shared" si="5"/>
        <v>6</v>
      </c>
      <c r="K33" s="10">
        <f t="shared" si="6"/>
        <v>48</v>
      </c>
      <c r="L33" s="26">
        <f t="shared" si="7"/>
        <v>9.79068800433529</v>
      </c>
      <c r="M33" s="1"/>
    </row>
    <row r="34" spans="1:13" ht="12.75">
      <c r="A34" s="1"/>
      <c r="B34" s="49" t="s">
        <v>55</v>
      </c>
      <c r="C34" s="50"/>
      <c r="D34" s="27">
        <v>1310</v>
      </c>
      <c r="E34" s="9">
        <f t="shared" si="0"/>
        <v>59.86653940682436</v>
      </c>
      <c r="F34" s="10">
        <f t="shared" si="1"/>
        <v>0.285078759080116</v>
      </c>
      <c r="G34" s="10">
        <f t="shared" si="2"/>
        <v>0.142539379540058</v>
      </c>
      <c r="H34" s="9">
        <f t="shared" si="3"/>
        <v>59.664022431188705</v>
      </c>
      <c r="I34" s="11">
        <f t="shared" si="4"/>
        <v>8.16690486205872</v>
      </c>
      <c r="J34" s="10">
        <f t="shared" si="5"/>
        <v>8</v>
      </c>
      <c r="K34" s="10">
        <f t="shared" si="6"/>
        <v>10</v>
      </c>
      <c r="L34" s="26">
        <f t="shared" si="7"/>
        <v>0.8575034113924906</v>
      </c>
      <c r="M34" s="1"/>
    </row>
    <row r="35" spans="1:13" ht="12.75">
      <c r="A35" s="1"/>
      <c r="B35" s="49" t="s">
        <v>53</v>
      </c>
      <c r="C35" s="50"/>
      <c r="D35" s="27">
        <v>1320</v>
      </c>
      <c r="E35" s="9">
        <f t="shared" si="0"/>
        <v>69.86653940682436</v>
      </c>
      <c r="F35" s="10">
        <f t="shared" si="1"/>
        <v>0.3326978066991636</v>
      </c>
      <c r="G35" s="10">
        <f t="shared" si="2"/>
        <v>0.1663489033495818</v>
      </c>
      <c r="H35" s="9">
        <f t="shared" si="3"/>
        <v>69.54476095507403</v>
      </c>
      <c r="I35" s="11">
        <f t="shared" si="4"/>
        <v>9.531090088560681</v>
      </c>
      <c r="J35" s="10">
        <f t="shared" si="5"/>
        <v>9</v>
      </c>
      <c r="K35" s="10">
        <f t="shared" si="6"/>
        <v>31</v>
      </c>
      <c r="L35" s="26">
        <f t="shared" si="7"/>
        <v>51.92431881845248</v>
      </c>
      <c r="M35" s="1"/>
    </row>
    <row r="36" spans="1:13" ht="12.75">
      <c r="A36" s="1"/>
      <c r="B36" s="49" t="s">
        <v>54</v>
      </c>
      <c r="C36" s="50"/>
      <c r="D36" s="27">
        <v>1330</v>
      </c>
      <c r="E36" s="9">
        <f t="shared" si="0"/>
        <v>79.86653940682436</v>
      </c>
      <c r="F36" s="10">
        <f t="shared" si="1"/>
        <v>0.3803168543182112</v>
      </c>
      <c r="G36" s="10">
        <f t="shared" si="2"/>
        <v>0.1901584271591056</v>
      </c>
      <c r="H36" s="9">
        <f t="shared" si="3"/>
        <v>79.38607687371851</v>
      </c>
      <c r="I36" s="11">
        <f t="shared" si="4"/>
        <v>10.895275315062639</v>
      </c>
      <c r="J36" s="10">
        <f t="shared" si="5"/>
        <v>10</v>
      </c>
      <c r="K36" s="10">
        <f t="shared" si="6"/>
        <v>53</v>
      </c>
      <c r="L36" s="26">
        <f t="shared" si="7"/>
        <v>42.99113422550018</v>
      </c>
      <c r="M36" s="1"/>
    </row>
    <row r="37" spans="1:13" ht="12.75">
      <c r="A37" s="1"/>
      <c r="B37" s="49" t="s">
        <v>51</v>
      </c>
      <c r="C37" s="50"/>
      <c r="D37" s="27">
        <v>1340</v>
      </c>
      <c r="E37" s="9">
        <f t="shared" si="0"/>
        <v>89.86653940682436</v>
      </c>
      <c r="F37" s="10">
        <f t="shared" si="1"/>
        <v>0.42793590193725883</v>
      </c>
      <c r="G37" s="10">
        <f t="shared" si="2"/>
        <v>0.21396795096862942</v>
      </c>
      <c r="H37" s="9">
        <f t="shared" si="3"/>
        <v>89.18239147339615</v>
      </c>
      <c r="I37" s="11">
        <f t="shared" si="4"/>
        <v>12.259460541564602</v>
      </c>
      <c r="J37" s="10">
        <f t="shared" si="5"/>
        <v>12</v>
      </c>
      <c r="K37" s="10">
        <f t="shared" si="6"/>
        <v>15</v>
      </c>
      <c r="L37" s="26">
        <f t="shared" si="7"/>
        <v>34.057949632566675</v>
      </c>
      <c r="M37" s="1"/>
    </row>
    <row r="38" spans="1:13" ht="13.5" thickBot="1">
      <c r="A38" s="1"/>
      <c r="B38" s="52" t="s">
        <v>52</v>
      </c>
      <c r="C38" s="53"/>
      <c r="D38" s="28">
        <f>D24</f>
        <v>1349.093629181254</v>
      </c>
      <c r="E38" s="29">
        <f t="shared" si="0"/>
        <v>98.96016858807843</v>
      </c>
      <c r="F38" s="30">
        <f t="shared" si="1"/>
        <v>0.47123889803846875</v>
      </c>
      <c r="G38" s="30">
        <f t="shared" si="2"/>
        <v>0.23561944901923437</v>
      </c>
      <c r="H38" s="29">
        <f t="shared" si="3"/>
        <v>98.04705281948023</v>
      </c>
      <c r="I38" s="31">
        <f t="shared" si="4"/>
        <v>13.499999999999993</v>
      </c>
      <c r="J38" s="30">
        <f t="shared" si="5"/>
        <v>13</v>
      </c>
      <c r="K38" s="30">
        <f t="shared" si="6"/>
        <v>29</v>
      </c>
      <c r="L38" s="32">
        <f t="shared" si="7"/>
        <v>59.999999999974406</v>
      </c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5"/>
      <c r="I40" s="5"/>
      <c r="J40" s="51" t="s">
        <v>45</v>
      </c>
      <c r="K40" s="51"/>
      <c r="L40" s="5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mergeCells count="21">
    <mergeCell ref="F9:I9"/>
    <mergeCell ref="B5:J5"/>
    <mergeCell ref="J26:L26"/>
    <mergeCell ref="C2:H2"/>
    <mergeCell ref="B7:D7"/>
    <mergeCell ref="B8:D8"/>
    <mergeCell ref="B4:L4"/>
    <mergeCell ref="B32:C32"/>
    <mergeCell ref="B33:C33"/>
    <mergeCell ref="B37:C37"/>
    <mergeCell ref="B31:C31"/>
    <mergeCell ref="F10:I10"/>
    <mergeCell ref="B29:C29"/>
    <mergeCell ref="B28:C28"/>
    <mergeCell ref="B30:C30"/>
    <mergeCell ref="B26:C27"/>
    <mergeCell ref="B34:C34"/>
    <mergeCell ref="B35:C35"/>
    <mergeCell ref="B36:C36"/>
    <mergeCell ref="J40:L40"/>
    <mergeCell ref="B38:C38"/>
  </mergeCells>
  <printOptions/>
  <pageMargins left="0.75" right="0.75" top="1" bottom="1" header="0.5" footer="0.5"/>
  <pageSetup fitToHeight="1" fitToWidth="1" horizontalDpi="360" verticalDpi="36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7" sqref="F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Politeknik Port Dickson</Manager>
  <Company>azlanbyahya@yahoo.com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Lengkung Bulat (Kaedah Garis Perentas) </dc:title>
  <dc:subject>C2005 Ukur Kejuruteraan 2</dc:subject>
  <dc:creator>Azlan B Yahya</dc:creator>
  <cp:keywords/>
  <dc:description>Email &lt;azlanppd@yahoo.com&gt;
Email &lt;azlanppd@hotmail.com&gt;
Telephone 6012-2760021</dc:description>
  <cp:lastModifiedBy>azlan</cp:lastModifiedBy>
  <cp:lastPrinted>2003-06-12T01:59:08Z</cp:lastPrinted>
  <dcterms:created xsi:type="dcterms:W3CDTF">2003-06-11T12:32:05Z</dcterms:created>
  <dcterms:modified xsi:type="dcterms:W3CDTF">2003-06-12T08:14:07Z</dcterms:modified>
  <cp:category/>
  <cp:version/>
  <cp:contentType/>
  <cp:contentStatus/>
</cp:coreProperties>
</file>